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Starší" sheetId="1" r:id="rId1"/>
    <sheet name="Mladší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<sst xmlns="http://schemas.openxmlformats.org/spreadsheetml/2006/main" count="108" uniqueCount="60">
  <si>
    <t>Starší</t>
  </si>
  <si>
    <t>Startovní číslo</t>
  </si>
  <si>
    <t>Název družstva</t>
  </si>
  <si>
    <t>Požární útok</t>
  </si>
  <si>
    <t>Štafeta</t>
  </si>
  <si>
    <t>Součet pořadí</t>
  </si>
  <si>
    <t>Celkové pořadí</t>
  </si>
  <si>
    <t>1.pokus</t>
  </si>
  <si>
    <t>2.pokus</t>
  </si>
  <si>
    <t>Pořadí</t>
  </si>
  <si>
    <t>1.</t>
  </si>
  <si>
    <t>Manětín</t>
  </si>
  <si>
    <t>2.</t>
  </si>
  <si>
    <t>Kaznějov</t>
  </si>
  <si>
    <t>N</t>
  </si>
  <si>
    <t>3.</t>
  </si>
  <si>
    <t>Obora</t>
  </si>
  <si>
    <t>4.</t>
  </si>
  <si>
    <t>Horní Hradiště</t>
  </si>
  <si>
    <t>5.</t>
  </si>
  <si>
    <t>Horní Bělá A</t>
  </si>
  <si>
    <t>6.</t>
  </si>
  <si>
    <t>Nýřany</t>
  </si>
  <si>
    <t>7.</t>
  </si>
  <si>
    <t>Všeruby</t>
  </si>
  <si>
    <t>8.</t>
  </si>
  <si>
    <t>Lité</t>
  </si>
  <si>
    <t>9.</t>
  </si>
  <si>
    <t>Horní Bělá B</t>
  </si>
  <si>
    <t>10.</t>
  </si>
  <si>
    <t>Mrtník</t>
  </si>
  <si>
    <t>11.</t>
  </si>
  <si>
    <t>Nevřeň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</si>
  <si>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</si>
  <si>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</si>
  <si>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</si>
  <si>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</si>
  <si>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</si>
  <si>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</si>
  <si>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</si>
  <si>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</si>
  <si>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</si>
  <si>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Mladší</t>
  </si>
  <si>
    <t>Lepší čas</t>
  </si>
  <si>
    <t>Manětín A</t>
  </si>
  <si>
    <t>Obora C</t>
  </si>
  <si>
    <t>Chotíkov</t>
  </si>
  <si>
    <t>Ledce A</t>
  </si>
  <si>
    <t>Horní Hradiště A</t>
  </si>
  <si>
    <t>lepší PÚ</t>
  </si>
  <si>
    <t>Nevřeň B</t>
  </si>
  <si>
    <t>Obora B</t>
  </si>
  <si>
    <t>Ledce B</t>
  </si>
  <si>
    <t>Horní Hradiště B</t>
  </si>
  <si>
    <t>Nevřeň A</t>
  </si>
  <si>
    <t>Mrtník A</t>
  </si>
  <si>
    <t>Obora A</t>
  </si>
  <si>
    <t>Kožlany</t>
  </si>
  <si>
    <t>Nekmíř</t>
  </si>
  <si>
    <t>Mrtník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</si>
</sst>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PageLayoutView="0" workbookViewId="0" topLeftCell="A1">
      <selection activeCell="D11" sqref="D11"/>
    </sheetView>
  </sheetViews>
  <sheetFormatPr defaultColWidth="9.140625" defaultRowHeight="12.75"/>
  <cols>
    <col min="1" max="1" width="13.28125" style="11" customWidth="1"/>
    <col min="2" max="2" width="14.00390625" style="11" customWidth="1"/>
    <col min="3" max="4" width="11.8515625" style="11" bestFit="1" customWidth="1"/>
    <col min="5" max="5" width="14.140625" style="11" bestFit="1" customWidth="1"/>
    <col min="6" max="6" width="10.28125" style="11" customWidth="1"/>
    <col min="7" max="8" width="11.8515625" style="11" bestFit="1" customWidth="1"/>
    <col min="9" max="9" width="14.140625" style="11" bestFit="1" customWidth="1"/>
    <col min="10" max="10" width="10.28125" style="11" customWidth="1"/>
    <col min="11" max="11" width="12.00390625" style="11" customWidth="1"/>
    <col min="12" max="12" width="11.8515625" style="11" customWidth="1"/>
    <col min="13" max="16384" width="9.140625" style="11" customWidth="1"/>
  </cols>
  <sheetData>
    <row r="1" spans="1:12" s="6" customFormat="1" ht="1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s="6" customFormat="1" ht="18">
      <c r="A2" s="17" t="s">
        <v>1</v>
      </c>
      <c r="B2" s="17" t="s">
        <v>2</v>
      </c>
      <c r="C2" s="14" t="s">
        <v>3</v>
      </c>
      <c r="D2" s="15"/>
      <c r="E2" s="15"/>
      <c r="F2" s="16"/>
      <c r="G2" s="14" t="s">
        <v>4</v>
      </c>
      <c r="H2" s="15"/>
      <c r="I2" s="15"/>
      <c r="J2" s="16"/>
      <c r="K2" s="17" t="s">
        <v>5</v>
      </c>
      <c r="L2" s="17" t="s">
        <v>6</v>
      </c>
    </row>
    <row r="3" spans="1:12" s="6" customFormat="1" ht="18">
      <c r="A3" s="18"/>
      <c r="B3" s="19"/>
      <c r="C3" s="5" t="s">
        <v>7</v>
      </c>
      <c r="D3" s="5" t="s">
        <v>8</v>
      </c>
      <c r="E3" s="5" t="s">
        <v>43</v>
      </c>
      <c r="F3" s="5" t="s">
        <v>9</v>
      </c>
      <c r="G3" s="5" t="s">
        <v>7</v>
      </c>
      <c r="H3" s="5" t="s">
        <v>8</v>
      </c>
      <c r="I3" s="5" t="s">
        <v>43</v>
      </c>
      <c r="J3" s="5" t="s">
        <v>9</v>
      </c>
      <c r="K3" s="19"/>
      <c r="L3" s="19"/>
    </row>
    <row r="4" spans="1:14" ht="25.5" customHeight="1">
      <c r="A4" s="7" t="s">
        <v>10</v>
      </c>
      <c r="B4" s="8" t="s">
        <v>11</v>
      </c>
      <c r="C4" s="8">
        <v>20.68</v>
      </c>
      <c r="D4" s="8">
        <v>24.37</v>
      </c>
      <c r="E4" s="8">
        <f>IF(D4&lt;C4,D4,C4)</f>
        <v>20.68</v>
      </c>
      <c r="F4" s="9">
        <v>5</v>
      </c>
      <c r="G4" s="8">
        <v>68.78</v>
      </c>
      <c r="H4" s="8">
        <v>61.78</v>
      </c>
      <c r="I4" s="8">
        <f>IF(H4&lt;G4,H4,G4)</f>
        <v>61.78</v>
      </c>
      <c r="J4" s="8">
        <v>3</v>
      </c>
      <c r="K4" s="10">
        <f aca="true" t="shared" si="0" ref="K4:K23">J4+F4</f>
        <v>8</v>
      </c>
      <c r="L4" s="9">
        <v>3</v>
      </c>
      <c r="N4" s="12"/>
    </row>
    <row r="5" spans="1:14" ht="25.5" customHeight="1">
      <c r="A5" s="7" t="s">
        <v>12</v>
      </c>
      <c r="B5" s="8" t="s">
        <v>13</v>
      </c>
      <c r="C5" s="8" t="s">
        <v>14</v>
      </c>
      <c r="D5" s="8">
        <v>75.81</v>
      </c>
      <c r="E5" s="8">
        <f aca="true" t="shared" si="1" ref="E5:E14">IF(D5&lt;C5,D5,C5)</f>
        <v>75.81</v>
      </c>
      <c r="F5" s="8">
        <v>11</v>
      </c>
      <c r="G5" s="8">
        <v>93.22</v>
      </c>
      <c r="H5" s="8">
        <f>83.37+5</f>
        <v>88.37</v>
      </c>
      <c r="I5" s="8">
        <f aca="true" t="shared" si="2" ref="I5:I14">IF(H5&lt;G5,H5,G5)</f>
        <v>88.37</v>
      </c>
      <c r="J5" s="8">
        <v>11</v>
      </c>
      <c r="K5" s="8">
        <f t="shared" si="0"/>
        <v>22</v>
      </c>
      <c r="L5" s="8">
        <v>11</v>
      </c>
      <c r="N5" s="12"/>
    </row>
    <row r="6" spans="1:14" ht="25.5" customHeight="1">
      <c r="A6" s="7" t="s">
        <v>15</v>
      </c>
      <c r="B6" s="8" t="s">
        <v>16</v>
      </c>
      <c r="C6" s="8">
        <v>19.19</v>
      </c>
      <c r="D6" s="8">
        <v>17.71</v>
      </c>
      <c r="E6" s="8">
        <f t="shared" si="1"/>
        <v>17.71</v>
      </c>
      <c r="F6" s="8">
        <v>2</v>
      </c>
      <c r="G6" s="8">
        <v>68.25</v>
      </c>
      <c r="H6" s="8">
        <v>70.56</v>
      </c>
      <c r="I6" s="8">
        <f t="shared" si="2"/>
        <v>68.25</v>
      </c>
      <c r="J6" s="8">
        <v>6</v>
      </c>
      <c r="K6" s="8">
        <f t="shared" si="0"/>
        <v>8</v>
      </c>
      <c r="L6" s="8">
        <v>2</v>
      </c>
      <c r="N6" s="12"/>
    </row>
    <row r="7" spans="1:14" ht="25.5" customHeight="1">
      <c r="A7" s="7" t="s">
        <v>17</v>
      </c>
      <c r="B7" s="8" t="s">
        <v>18</v>
      </c>
      <c r="C7" s="8">
        <v>20.01</v>
      </c>
      <c r="D7" s="8">
        <v>22.81</v>
      </c>
      <c r="E7" s="8">
        <f t="shared" si="1"/>
        <v>20.01</v>
      </c>
      <c r="F7" s="8">
        <v>4</v>
      </c>
      <c r="G7" s="8">
        <v>65.91</v>
      </c>
      <c r="H7" s="8">
        <f>60.66+5</f>
        <v>65.66</v>
      </c>
      <c r="I7" s="8">
        <f t="shared" si="2"/>
        <v>65.66</v>
      </c>
      <c r="J7" s="8">
        <v>5</v>
      </c>
      <c r="K7" s="10">
        <f t="shared" si="0"/>
        <v>9</v>
      </c>
      <c r="L7" s="9">
        <v>4</v>
      </c>
      <c r="N7" s="12"/>
    </row>
    <row r="8" spans="1:14" ht="25.5" customHeight="1">
      <c r="A8" s="7" t="s">
        <v>19</v>
      </c>
      <c r="B8" s="8" t="s">
        <v>20</v>
      </c>
      <c r="C8" s="8">
        <v>22.93</v>
      </c>
      <c r="D8" s="8" t="s">
        <v>14</v>
      </c>
      <c r="E8" s="8">
        <f t="shared" si="1"/>
        <v>22.93</v>
      </c>
      <c r="F8" s="13">
        <v>6</v>
      </c>
      <c r="G8" s="8">
        <v>63.19</v>
      </c>
      <c r="H8" s="8">
        <f>63.56+5</f>
        <v>68.56</v>
      </c>
      <c r="I8" s="8">
        <f t="shared" si="2"/>
        <v>63.19</v>
      </c>
      <c r="J8" s="8">
        <v>4</v>
      </c>
      <c r="K8" s="10">
        <f t="shared" si="0"/>
        <v>10</v>
      </c>
      <c r="L8" s="9">
        <v>6</v>
      </c>
      <c r="N8" s="12"/>
    </row>
    <row r="9" spans="1:14" ht="25.5" customHeight="1">
      <c r="A9" s="7" t="s">
        <v>21</v>
      </c>
      <c r="B9" s="8" t="s">
        <v>22</v>
      </c>
      <c r="C9" s="8">
        <v>35.45</v>
      </c>
      <c r="D9" s="8" t="s">
        <v>14</v>
      </c>
      <c r="E9" s="8">
        <f t="shared" si="1"/>
        <v>35.45</v>
      </c>
      <c r="F9" s="8">
        <v>10</v>
      </c>
      <c r="G9" s="8">
        <f>71.6+5</f>
        <v>76.6</v>
      </c>
      <c r="H9" s="8">
        <v>70.5</v>
      </c>
      <c r="I9" s="8">
        <f t="shared" si="2"/>
        <v>70.5</v>
      </c>
      <c r="J9" s="8">
        <v>7</v>
      </c>
      <c r="K9" s="10">
        <f t="shared" si="0"/>
        <v>17</v>
      </c>
      <c r="L9" s="13">
        <v>10</v>
      </c>
      <c r="N9" s="12"/>
    </row>
    <row r="10" spans="1:14" ht="25.5" customHeight="1">
      <c r="A10" s="7" t="s">
        <v>23</v>
      </c>
      <c r="B10" s="8" t="s">
        <v>24</v>
      </c>
      <c r="C10" s="8" t="s">
        <v>14</v>
      </c>
      <c r="D10" s="8">
        <v>25.04</v>
      </c>
      <c r="E10" s="8">
        <f t="shared" si="1"/>
        <v>25.04</v>
      </c>
      <c r="F10" s="13">
        <v>7</v>
      </c>
      <c r="G10" s="8">
        <v>60.56</v>
      </c>
      <c r="H10" s="8">
        <v>64.41</v>
      </c>
      <c r="I10" s="8">
        <f t="shared" si="2"/>
        <v>60.56</v>
      </c>
      <c r="J10" s="8">
        <v>2</v>
      </c>
      <c r="K10" s="10">
        <f t="shared" si="0"/>
        <v>9</v>
      </c>
      <c r="L10" s="9">
        <v>5</v>
      </c>
      <c r="N10" s="12"/>
    </row>
    <row r="11" spans="1:14" ht="25.5" customHeight="1">
      <c r="A11" s="7" t="s">
        <v>25</v>
      </c>
      <c r="B11" s="8" t="s">
        <v>26</v>
      </c>
      <c r="C11" s="8">
        <v>34.24</v>
      </c>
      <c r="D11" s="8">
        <v>18.38</v>
      </c>
      <c r="E11" s="8">
        <f t="shared" si="1"/>
        <v>18.38</v>
      </c>
      <c r="F11" s="8">
        <v>3</v>
      </c>
      <c r="G11" s="8">
        <f>76.31+5</f>
        <v>81.31</v>
      </c>
      <c r="H11" s="8">
        <v>101.59</v>
      </c>
      <c r="I11" s="8">
        <f t="shared" si="2"/>
        <v>81.31</v>
      </c>
      <c r="J11" s="8">
        <v>10</v>
      </c>
      <c r="K11" s="8">
        <f t="shared" si="0"/>
        <v>13</v>
      </c>
      <c r="L11" s="8">
        <v>7</v>
      </c>
      <c r="N11" s="12"/>
    </row>
    <row r="12" spans="1:14" ht="25.5" customHeight="1">
      <c r="A12" s="7" t="s">
        <v>27</v>
      </c>
      <c r="B12" s="8" t="s">
        <v>28</v>
      </c>
      <c r="C12" s="8">
        <v>31.84</v>
      </c>
      <c r="D12" s="8" t="s">
        <v>14</v>
      </c>
      <c r="E12" s="8">
        <f t="shared" si="1"/>
        <v>31.84</v>
      </c>
      <c r="F12" s="13">
        <v>9</v>
      </c>
      <c r="G12" s="8">
        <v>72.85</v>
      </c>
      <c r="H12" s="8">
        <v>74.31</v>
      </c>
      <c r="I12" s="8">
        <f t="shared" si="2"/>
        <v>72.85</v>
      </c>
      <c r="J12" s="8">
        <v>8</v>
      </c>
      <c r="K12" s="10">
        <f t="shared" si="0"/>
        <v>17</v>
      </c>
      <c r="L12" s="13">
        <v>9</v>
      </c>
      <c r="N12" s="12"/>
    </row>
    <row r="13" spans="1:14" ht="25.5" customHeight="1">
      <c r="A13" s="7" t="s">
        <v>29</v>
      </c>
      <c r="B13" s="8" t="s">
        <v>30</v>
      </c>
      <c r="C13" s="8">
        <v>48.6</v>
      </c>
      <c r="D13" s="8">
        <v>31.73</v>
      </c>
      <c r="E13" s="8">
        <f t="shared" si="1"/>
        <v>31.73</v>
      </c>
      <c r="F13" s="13">
        <v>8</v>
      </c>
      <c r="G13" s="8">
        <v>79.59</v>
      </c>
      <c r="H13" s="8">
        <v>83.06</v>
      </c>
      <c r="I13" s="8">
        <f t="shared" si="2"/>
        <v>79.59</v>
      </c>
      <c r="J13" s="8">
        <v>9</v>
      </c>
      <c r="K13" s="10">
        <f t="shared" si="0"/>
        <v>17</v>
      </c>
      <c r="L13" s="13">
        <v>8</v>
      </c>
      <c r="N13" s="12"/>
    </row>
    <row r="14" spans="1:14" ht="25.5" customHeight="1">
      <c r="A14" s="7" t="s">
        <v>31</v>
      </c>
      <c r="B14" s="8" t="s">
        <v>32</v>
      </c>
      <c r="C14" s="8">
        <v>15.92</v>
      </c>
      <c r="D14" s="8">
        <v>16.15</v>
      </c>
      <c r="E14" s="8">
        <f t="shared" si="1"/>
        <v>15.92</v>
      </c>
      <c r="F14" s="8">
        <v>1</v>
      </c>
      <c r="G14" s="8">
        <f>59.88+5</f>
        <v>64.88</v>
      </c>
      <c r="H14" s="8">
        <v>56.13</v>
      </c>
      <c r="I14" s="8">
        <f t="shared" si="2"/>
        <v>56.13</v>
      </c>
      <c r="J14" s="8">
        <v>1</v>
      </c>
      <c r="K14" s="8">
        <f t="shared" si="0"/>
        <v>2</v>
      </c>
      <c r="L14" s="8">
        <v>1</v>
      </c>
      <c r="N14" s="12"/>
    </row>
    <row r="15" spans="1:12" ht="25.5" customHeight="1">
      <c r="A15" s="7" t="s">
        <v>33</v>
      </c>
      <c r="B15" s="8"/>
      <c r="C15" s="8"/>
      <c r="D15" s="8"/>
      <c r="E15" s="8"/>
      <c r="F15" s="8"/>
      <c r="G15" s="8"/>
      <c r="H15" s="8"/>
      <c r="I15" s="8"/>
      <c r="J15" s="8"/>
      <c r="K15" s="8">
        <f t="shared" si="0"/>
        <v>0</v>
      </c>
      <c r="L15" s="8"/>
    </row>
    <row r="16" spans="1:12" ht="25.5" customHeight="1">
      <c r="A16" s="7" t="s">
        <v>34</v>
      </c>
      <c r="B16" s="8"/>
      <c r="C16" s="8"/>
      <c r="D16" s="8"/>
      <c r="E16" s="8"/>
      <c r="F16" s="8"/>
      <c r="G16" s="8"/>
      <c r="H16" s="8"/>
      <c r="I16" s="8"/>
      <c r="J16" s="8"/>
      <c r="K16" s="8">
        <f t="shared" si="0"/>
        <v>0</v>
      </c>
      <c r="L16" s="8"/>
    </row>
    <row r="17" spans="1:12" ht="25.5" customHeight="1">
      <c r="A17" s="7" t="s">
        <v>35</v>
      </c>
      <c r="B17" s="8"/>
      <c r="C17" s="8"/>
      <c r="D17" s="8"/>
      <c r="E17" s="8"/>
      <c r="F17" s="8"/>
      <c r="G17" s="8"/>
      <c r="H17" s="8"/>
      <c r="I17" s="8"/>
      <c r="J17" s="8"/>
      <c r="K17" s="8">
        <f t="shared" si="0"/>
        <v>0</v>
      </c>
      <c r="L17" s="8"/>
    </row>
    <row r="18" spans="1:12" ht="25.5" customHeight="1">
      <c r="A18" s="7" t="s">
        <v>36</v>
      </c>
      <c r="B18" s="8"/>
      <c r="C18" s="8"/>
      <c r="D18" s="8"/>
      <c r="E18" s="8"/>
      <c r="F18" s="8"/>
      <c r="G18" s="8"/>
      <c r="H18" s="8"/>
      <c r="I18" s="8"/>
      <c r="J18" s="8"/>
      <c r="K18" s="8">
        <f t="shared" si="0"/>
        <v>0</v>
      </c>
      <c r="L18" s="8"/>
    </row>
    <row r="19" spans="1:12" ht="25.5" customHeight="1">
      <c r="A19" s="7" t="s">
        <v>37</v>
      </c>
      <c r="B19" s="8"/>
      <c r="C19" s="8"/>
      <c r="D19" s="8"/>
      <c r="E19" s="8"/>
      <c r="F19" s="8"/>
      <c r="G19" s="8"/>
      <c r="H19" s="8"/>
      <c r="I19" s="8"/>
      <c r="J19" s="8"/>
      <c r="K19" s="8">
        <f t="shared" si="0"/>
        <v>0</v>
      </c>
      <c r="L19" s="8"/>
    </row>
    <row r="20" spans="1:12" ht="25.5" customHeight="1">
      <c r="A20" s="7" t="s">
        <v>38</v>
      </c>
      <c r="B20" s="8"/>
      <c r="C20" s="8"/>
      <c r="D20" s="8"/>
      <c r="E20" s="8"/>
      <c r="F20" s="8"/>
      <c r="G20" s="8"/>
      <c r="H20" s="8"/>
      <c r="I20" s="8"/>
      <c r="J20" s="8"/>
      <c r="K20" s="8">
        <f t="shared" si="0"/>
        <v>0</v>
      </c>
      <c r="L20" s="8"/>
    </row>
    <row r="21" spans="1:12" ht="25.5" customHeight="1">
      <c r="A21" s="7" t="s">
        <v>39</v>
      </c>
      <c r="B21" s="8"/>
      <c r="C21" s="8"/>
      <c r="D21" s="8"/>
      <c r="E21" s="8"/>
      <c r="F21" s="8"/>
      <c r="G21" s="8"/>
      <c r="H21" s="8"/>
      <c r="I21" s="8"/>
      <c r="J21" s="8"/>
      <c r="K21" s="8">
        <f t="shared" si="0"/>
        <v>0</v>
      </c>
      <c r="L21" s="8"/>
    </row>
    <row r="22" spans="1:12" ht="25.5" customHeight="1">
      <c r="A22" s="7" t="s">
        <v>40</v>
      </c>
      <c r="B22" s="8"/>
      <c r="C22" s="8"/>
      <c r="D22" s="8"/>
      <c r="E22" s="8"/>
      <c r="F22" s="8"/>
      <c r="G22" s="8"/>
      <c r="H22" s="8"/>
      <c r="I22" s="8"/>
      <c r="J22" s="8"/>
      <c r="K22" s="8">
        <f t="shared" si="0"/>
        <v>0</v>
      </c>
      <c r="L22" s="8"/>
    </row>
    <row r="23" spans="1:12" ht="25.5" customHeight="1">
      <c r="A23" s="7" t="s">
        <v>41</v>
      </c>
      <c r="B23" s="8"/>
      <c r="C23" s="8"/>
      <c r="D23" s="8"/>
      <c r="E23" s="8"/>
      <c r="F23" s="8"/>
      <c r="G23" s="8"/>
      <c r="H23" s="8"/>
      <c r="I23" s="8"/>
      <c r="J23" s="8"/>
      <c r="K23" s="8">
        <f t="shared" si="0"/>
        <v>0</v>
      </c>
      <c r="L23" s="8"/>
    </row>
  </sheetData>
  <sheetProtection/>
  <mergeCells count="7">
    <mergeCell ref="A1:L1"/>
    <mergeCell ref="A2:A3"/>
    <mergeCell ref="B2:B3"/>
    <mergeCell ref="C2:F2"/>
    <mergeCell ref="G2:J2"/>
    <mergeCell ref="K2:K3"/>
    <mergeCell ref="L2:L3"/>
  </mergeCells>
  <printOptions horizontalCentered="1"/>
  <pageMargins left="0.15748031496062992" right="0.15748031496062992" top="0.23" bottom="0.25" header="0.17" footer="0.17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1" max="1" width="14.00390625" style="4" customWidth="1"/>
    <col min="2" max="2" width="29.421875" style="4" customWidth="1"/>
    <col min="3" max="4" width="11.8515625" style="4" bestFit="1" customWidth="1"/>
    <col min="5" max="5" width="14.140625" style="4" bestFit="1" customWidth="1"/>
    <col min="6" max="6" width="11.8515625" style="4" customWidth="1"/>
    <col min="7" max="8" width="11.8515625" style="4" bestFit="1" customWidth="1"/>
    <col min="9" max="9" width="14.140625" style="4" bestFit="1" customWidth="1"/>
    <col min="10" max="10" width="11.8515625" style="4" customWidth="1"/>
    <col min="11" max="11" width="14.28125" style="4" customWidth="1"/>
    <col min="12" max="12" width="12.8515625" style="4" customWidth="1"/>
  </cols>
  <sheetData>
    <row r="1" spans="1:12" ht="18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>
      <c r="A2" s="17" t="s">
        <v>1</v>
      </c>
      <c r="B2" s="20" t="s">
        <v>2</v>
      </c>
      <c r="C2" s="20" t="s">
        <v>3</v>
      </c>
      <c r="D2" s="20"/>
      <c r="E2" s="20"/>
      <c r="F2" s="20"/>
      <c r="G2" s="20" t="s">
        <v>4</v>
      </c>
      <c r="H2" s="20"/>
      <c r="I2" s="20"/>
      <c r="J2" s="20"/>
      <c r="K2" s="21" t="s">
        <v>5</v>
      </c>
      <c r="L2" s="21" t="s">
        <v>6</v>
      </c>
    </row>
    <row r="3" spans="1:12" ht="18">
      <c r="A3" s="19"/>
      <c r="B3" s="20"/>
      <c r="C3" s="1" t="s">
        <v>7</v>
      </c>
      <c r="D3" s="1" t="s">
        <v>8</v>
      </c>
      <c r="E3" s="1" t="s">
        <v>43</v>
      </c>
      <c r="F3" s="1" t="s">
        <v>9</v>
      </c>
      <c r="G3" s="1" t="s">
        <v>7</v>
      </c>
      <c r="H3" s="1" t="s">
        <v>8</v>
      </c>
      <c r="I3" s="1" t="s">
        <v>43</v>
      </c>
      <c r="J3" s="1" t="s">
        <v>9</v>
      </c>
      <c r="K3" s="21"/>
      <c r="L3" s="21"/>
    </row>
    <row r="4" spans="1:12" ht="26.25" customHeight="1">
      <c r="A4" s="2" t="s">
        <v>10</v>
      </c>
      <c r="B4" s="3" t="s">
        <v>44</v>
      </c>
      <c r="C4" s="3">
        <v>24.97</v>
      </c>
      <c r="D4" s="3">
        <v>18.99</v>
      </c>
      <c r="E4" s="3">
        <f aca="true" t="shared" si="0" ref="E4:E22">IF(C4&gt;D4,D4,C4)</f>
        <v>18.99</v>
      </c>
      <c r="F4" s="3">
        <v>5</v>
      </c>
      <c r="G4" s="3">
        <v>68.47</v>
      </c>
      <c r="H4" s="3">
        <v>73.41</v>
      </c>
      <c r="I4" s="3">
        <f aca="true" t="shared" si="1" ref="I4:I22">IF(G4&gt;H4,H4,G4)</f>
        <v>68.47</v>
      </c>
      <c r="J4" s="3">
        <v>2</v>
      </c>
      <c r="K4" s="3">
        <f aca="true" t="shared" si="2" ref="K4:K23">J4+F4</f>
        <v>7</v>
      </c>
      <c r="L4" s="3">
        <v>3</v>
      </c>
    </row>
    <row r="5" spans="1:12" ht="26.25" customHeight="1">
      <c r="A5" s="2" t="s">
        <v>12</v>
      </c>
      <c r="B5" s="3" t="s">
        <v>13</v>
      </c>
      <c r="C5" s="3">
        <v>30.97</v>
      </c>
      <c r="D5" s="3">
        <v>36.53</v>
      </c>
      <c r="E5" s="3">
        <f t="shared" si="0"/>
        <v>30.97</v>
      </c>
      <c r="F5" s="3">
        <v>17</v>
      </c>
      <c r="G5" s="3">
        <v>97.63</v>
      </c>
      <c r="H5" s="3">
        <v>97.85</v>
      </c>
      <c r="I5" s="3">
        <f t="shared" si="1"/>
        <v>97.63</v>
      </c>
      <c r="J5" s="3">
        <v>14</v>
      </c>
      <c r="K5" s="3">
        <f t="shared" si="2"/>
        <v>31</v>
      </c>
      <c r="L5" s="3">
        <v>15</v>
      </c>
    </row>
    <row r="6" spans="1:12" ht="26.25" customHeight="1">
      <c r="A6" s="2" t="s">
        <v>15</v>
      </c>
      <c r="B6" s="3" t="s">
        <v>45</v>
      </c>
      <c r="C6" s="3" t="s">
        <v>14</v>
      </c>
      <c r="D6" s="3">
        <v>49.82</v>
      </c>
      <c r="E6" s="3">
        <f t="shared" si="0"/>
        <v>49.82</v>
      </c>
      <c r="F6" s="3">
        <v>19</v>
      </c>
      <c r="G6" s="3">
        <f>123.09+5</f>
        <v>128.09</v>
      </c>
      <c r="H6" s="3">
        <v>112.53</v>
      </c>
      <c r="I6" s="3">
        <f t="shared" si="1"/>
        <v>112.53</v>
      </c>
      <c r="J6" s="3">
        <v>18</v>
      </c>
      <c r="K6" s="3">
        <f t="shared" si="2"/>
        <v>37</v>
      </c>
      <c r="L6" s="3">
        <v>19</v>
      </c>
    </row>
    <row r="7" spans="1:12" ht="26.25" customHeight="1">
      <c r="A7" s="2" t="s">
        <v>17</v>
      </c>
      <c r="B7" s="3" t="s">
        <v>46</v>
      </c>
      <c r="C7" s="3">
        <v>39.58</v>
      </c>
      <c r="D7" s="3">
        <v>28.84</v>
      </c>
      <c r="E7" s="3">
        <f t="shared" si="0"/>
        <v>28.84</v>
      </c>
      <c r="F7" s="3">
        <v>15</v>
      </c>
      <c r="G7" s="3">
        <v>101.69</v>
      </c>
      <c r="H7" s="3">
        <v>101.96</v>
      </c>
      <c r="I7" s="3">
        <f t="shared" si="1"/>
        <v>101.69</v>
      </c>
      <c r="J7" s="3">
        <v>15</v>
      </c>
      <c r="K7" s="3">
        <f t="shared" si="2"/>
        <v>30</v>
      </c>
      <c r="L7" s="3">
        <v>14</v>
      </c>
    </row>
    <row r="8" spans="1:12" ht="26.25" customHeight="1">
      <c r="A8" s="2" t="s">
        <v>19</v>
      </c>
      <c r="B8" s="3" t="s">
        <v>47</v>
      </c>
      <c r="C8" s="3">
        <v>17.8</v>
      </c>
      <c r="D8" s="3">
        <v>19.72</v>
      </c>
      <c r="E8" s="3">
        <f t="shared" si="0"/>
        <v>17.8</v>
      </c>
      <c r="F8" s="3">
        <v>2</v>
      </c>
      <c r="G8" s="3">
        <v>69.53</v>
      </c>
      <c r="H8" s="3">
        <v>70.59</v>
      </c>
      <c r="I8" s="3">
        <f t="shared" si="1"/>
        <v>69.53</v>
      </c>
      <c r="J8" s="3">
        <v>3</v>
      </c>
      <c r="K8" s="3">
        <f t="shared" si="2"/>
        <v>5</v>
      </c>
      <c r="L8" s="3">
        <v>2</v>
      </c>
    </row>
    <row r="9" spans="1:13" ht="26.25" customHeight="1">
      <c r="A9" s="2" t="s">
        <v>21</v>
      </c>
      <c r="B9" s="3" t="s">
        <v>48</v>
      </c>
      <c r="C9" s="3">
        <v>20.77</v>
      </c>
      <c r="D9" s="3">
        <v>24.2</v>
      </c>
      <c r="E9" s="3">
        <f t="shared" si="0"/>
        <v>20.77</v>
      </c>
      <c r="F9" s="3">
        <v>8</v>
      </c>
      <c r="G9" s="3">
        <v>91.29</v>
      </c>
      <c r="H9" s="3">
        <v>84</v>
      </c>
      <c r="I9" s="3">
        <f t="shared" si="1"/>
        <v>84</v>
      </c>
      <c r="J9" s="3">
        <v>10</v>
      </c>
      <c r="K9" s="3">
        <f t="shared" si="2"/>
        <v>18</v>
      </c>
      <c r="L9" s="3">
        <v>9</v>
      </c>
      <c r="M9" t="s">
        <v>49</v>
      </c>
    </row>
    <row r="10" spans="1:12" ht="26.25" customHeight="1">
      <c r="A10" s="2" t="s">
        <v>23</v>
      </c>
      <c r="B10" s="3" t="s">
        <v>50</v>
      </c>
      <c r="C10" s="3">
        <v>18.93</v>
      </c>
      <c r="D10" s="3">
        <v>18.11</v>
      </c>
      <c r="E10" s="3">
        <f t="shared" si="0"/>
        <v>18.11</v>
      </c>
      <c r="F10" s="3">
        <v>3</v>
      </c>
      <c r="G10" s="3">
        <v>77.66</v>
      </c>
      <c r="H10" s="3">
        <v>78</v>
      </c>
      <c r="I10" s="3">
        <f t="shared" si="1"/>
        <v>77.66</v>
      </c>
      <c r="J10" s="3">
        <v>7</v>
      </c>
      <c r="K10" s="3">
        <f t="shared" si="2"/>
        <v>10</v>
      </c>
      <c r="L10" s="3">
        <v>5</v>
      </c>
    </row>
    <row r="11" spans="1:12" ht="26.25" customHeight="1">
      <c r="A11" s="2" t="s">
        <v>25</v>
      </c>
      <c r="B11" s="3" t="s">
        <v>51</v>
      </c>
      <c r="C11" s="3">
        <v>63.41</v>
      </c>
      <c r="D11" s="3">
        <v>27.52</v>
      </c>
      <c r="E11" s="3">
        <f t="shared" si="0"/>
        <v>27.52</v>
      </c>
      <c r="F11" s="3">
        <v>14</v>
      </c>
      <c r="G11" s="3">
        <v>84.56</v>
      </c>
      <c r="H11" s="3">
        <v>86.78</v>
      </c>
      <c r="I11" s="3">
        <f t="shared" si="1"/>
        <v>84.56</v>
      </c>
      <c r="J11" s="3">
        <v>11</v>
      </c>
      <c r="K11" s="3">
        <f t="shared" si="2"/>
        <v>25</v>
      </c>
      <c r="L11" s="3">
        <v>13</v>
      </c>
    </row>
    <row r="12" spans="1:12" ht="26.25" customHeight="1">
      <c r="A12" s="2" t="s">
        <v>27</v>
      </c>
      <c r="B12" s="4" t="s">
        <v>52</v>
      </c>
      <c r="C12" s="3">
        <v>62.7</v>
      </c>
      <c r="D12" s="3">
        <v>24.63</v>
      </c>
      <c r="E12" s="3">
        <f t="shared" si="0"/>
        <v>24.63</v>
      </c>
      <c r="F12" s="3">
        <v>13</v>
      </c>
      <c r="G12" s="3">
        <v>115.87</v>
      </c>
      <c r="H12" s="3">
        <f>110.03+10</f>
        <v>120.03</v>
      </c>
      <c r="I12" s="3">
        <f t="shared" si="1"/>
        <v>115.87</v>
      </c>
      <c r="J12" s="3">
        <v>19</v>
      </c>
      <c r="K12" s="3">
        <f t="shared" si="2"/>
        <v>32</v>
      </c>
      <c r="L12" s="3">
        <v>16</v>
      </c>
    </row>
    <row r="13" spans="1:12" ht="26.25" customHeight="1">
      <c r="A13" s="2" t="s">
        <v>29</v>
      </c>
      <c r="B13" s="3" t="s">
        <v>20</v>
      </c>
      <c r="C13" s="3">
        <v>22.27</v>
      </c>
      <c r="D13" s="3">
        <v>21.34</v>
      </c>
      <c r="E13" s="3">
        <f t="shared" si="0"/>
        <v>21.34</v>
      </c>
      <c r="F13" s="3">
        <v>9</v>
      </c>
      <c r="G13" s="3">
        <v>81.5</v>
      </c>
      <c r="H13" s="3">
        <v>75.94</v>
      </c>
      <c r="I13" s="3">
        <f t="shared" si="1"/>
        <v>75.94</v>
      </c>
      <c r="J13" s="3">
        <v>5</v>
      </c>
      <c r="K13" s="3">
        <f t="shared" si="2"/>
        <v>14</v>
      </c>
      <c r="L13" s="3">
        <v>7</v>
      </c>
    </row>
    <row r="14" spans="1:12" ht="26.25" customHeight="1">
      <c r="A14" s="2" t="s">
        <v>31</v>
      </c>
      <c r="B14" s="3" t="s">
        <v>53</v>
      </c>
      <c r="C14" s="3">
        <v>18.93</v>
      </c>
      <c r="D14" s="3">
        <v>19.47</v>
      </c>
      <c r="E14" s="3">
        <f t="shared" si="0"/>
        <v>18.93</v>
      </c>
      <c r="F14" s="3">
        <v>4</v>
      </c>
      <c r="G14" s="3">
        <f>75.31+5</f>
        <v>80.31</v>
      </c>
      <c r="H14" s="3">
        <v>75.85</v>
      </c>
      <c r="I14" s="3">
        <f t="shared" si="1"/>
        <v>75.85</v>
      </c>
      <c r="J14" s="3">
        <v>4</v>
      </c>
      <c r="K14" s="3">
        <f t="shared" si="2"/>
        <v>8</v>
      </c>
      <c r="L14" s="3">
        <v>4</v>
      </c>
    </row>
    <row r="15" spans="1:12" ht="26.25" customHeight="1">
      <c r="A15" s="2" t="s">
        <v>33</v>
      </c>
      <c r="B15" s="3" t="s">
        <v>54</v>
      </c>
      <c r="C15" s="3">
        <v>16.37</v>
      </c>
      <c r="D15" s="3">
        <v>19.89</v>
      </c>
      <c r="E15" s="3">
        <f t="shared" si="0"/>
        <v>16.37</v>
      </c>
      <c r="F15" s="3">
        <v>1</v>
      </c>
      <c r="G15" s="3">
        <v>71.29</v>
      </c>
      <c r="H15" s="3">
        <v>67.06</v>
      </c>
      <c r="I15" s="3">
        <f t="shared" si="1"/>
        <v>67.06</v>
      </c>
      <c r="J15" s="3">
        <v>1</v>
      </c>
      <c r="K15" s="3">
        <f t="shared" si="2"/>
        <v>2</v>
      </c>
      <c r="L15" s="3">
        <v>1</v>
      </c>
    </row>
    <row r="16" spans="1:13" ht="26.25" customHeight="1">
      <c r="A16" s="2" t="s">
        <v>34</v>
      </c>
      <c r="B16" s="4" t="s">
        <v>55</v>
      </c>
      <c r="C16" s="3">
        <v>25.03</v>
      </c>
      <c r="D16" s="3">
        <v>21.99</v>
      </c>
      <c r="E16" s="3">
        <f t="shared" si="0"/>
        <v>21.99</v>
      </c>
      <c r="F16" s="3">
        <v>11</v>
      </c>
      <c r="G16" s="3">
        <v>88.81</v>
      </c>
      <c r="H16" s="3">
        <v>103.25</v>
      </c>
      <c r="I16" s="3">
        <f t="shared" si="1"/>
        <v>88.81</v>
      </c>
      <c r="J16" s="3">
        <v>13</v>
      </c>
      <c r="K16" s="3">
        <f t="shared" si="2"/>
        <v>24</v>
      </c>
      <c r="L16" s="3">
        <v>11</v>
      </c>
      <c r="M16" t="s">
        <v>49</v>
      </c>
    </row>
    <row r="17" spans="1:12" ht="26.25" customHeight="1">
      <c r="A17" s="2" t="s">
        <v>35</v>
      </c>
      <c r="B17" s="3" t="s">
        <v>56</v>
      </c>
      <c r="C17" s="3">
        <v>34.29</v>
      </c>
      <c r="D17" s="3">
        <v>21.7</v>
      </c>
      <c r="E17" s="3">
        <f t="shared" si="0"/>
        <v>21.7</v>
      </c>
      <c r="F17" s="3">
        <v>10</v>
      </c>
      <c r="G17" s="3">
        <v>80.69</v>
      </c>
      <c r="H17" s="3">
        <v>78.85</v>
      </c>
      <c r="I17" s="3">
        <f t="shared" si="1"/>
        <v>78.85</v>
      </c>
      <c r="J17" s="3">
        <v>8</v>
      </c>
      <c r="K17" s="3">
        <f t="shared" si="2"/>
        <v>18</v>
      </c>
      <c r="L17" s="3">
        <v>10</v>
      </c>
    </row>
    <row r="18" spans="1:12" ht="26.25" customHeight="1">
      <c r="A18" s="2" t="s">
        <v>36</v>
      </c>
      <c r="B18" s="3" t="s">
        <v>28</v>
      </c>
      <c r="C18" s="3">
        <v>24.77</v>
      </c>
      <c r="D18" s="3">
        <v>22.45</v>
      </c>
      <c r="E18" s="3">
        <f t="shared" si="0"/>
        <v>22.45</v>
      </c>
      <c r="F18" s="3">
        <v>12</v>
      </c>
      <c r="G18" s="3">
        <v>92.68</v>
      </c>
      <c r="H18" s="3">
        <v>85</v>
      </c>
      <c r="I18" s="3">
        <f t="shared" si="1"/>
        <v>85</v>
      </c>
      <c r="J18" s="3">
        <v>12</v>
      </c>
      <c r="K18" s="3">
        <f t="shared" si="2"/>
        <v>24</v>
      </c>
      <c r="L18" s="3">
        <v>12</v>
      </c>
    </row>
    <row r="19" spans="1:12" ht="26.25" customHeight="1">
      <c r="A19" s="2" t="s">
        <v>37</v>
      </c>
      <c r="B19" s="3" t="s">
        <v>26</v>
      </c>
      <c r="C19" s="3">
        <v>29.87</v>
      </c>
      <c r="D19" s="3">
        <v>50.09</v>
      </c>
      <c r="E19" s="3">
        <f t="shared" si="0"/>
        <v>29.87</v>
      </c>
      <c r="F19" s="3">
        <v>16</v>
      </c>
      <c r="G19" s="3">
        <f>105.72+5</f>
        <v>110.72</v>
      </c>
      <c r="H19" s="3">
        <f>117.46+5</f>
        <v>122.46</v>
      </c>
      <c r="I19" s="3">
        <f t="shared" si="1"/>
        <v>110.72</v>
      </c>
      <c r="J19" s="3">
        <v>17</v>
      </c>
      <c r="K19" s="3">
        <f t="shared" si="2"/>
        <v>33</v>
      </c>
      <c r="L19" s="3">
        <v>17</v>
      </c>
    </row>
    <row r="20" spans="1:12" ht="26.25" customHeight="1">
      <c r="A20" s="2" t="s">
        <v>38</v>
      </c>
      <c r="B20" s="3" t="s">
        <v>57</v>
      </c>
      <c r="C20" s="3">
        <v>39.88</v>
      </c>
      <c r="D20" s="3">
        <v>20.39</v>
      </c>
      <c r="E20" s="3">
        <f t="shared" si="0"/>
        <v>20.39</v>
      </c>
      <c r="F20" s="3">
        <v>7</v>
      </c>
      <c r="G20" s="3">
        <v>78.97</v>
      </c>
      <c r="H20" s="3">
        <v>81.43</v>
      </c>
      <c r="I20" s="3">
        <f t="shared" si="1"/>
        <v>78.97</v>
      </c>
      <c r="J20" s="3">
        <v>9</v>
      </c>
      <c r="K20" s="3">
        <f t="shared" si="2"/>
        <v>16</v>
      </c>
      <c r="L20" s="3">
        <v>8</v>
      </c>
    </row>
    <row r="21" spans="1:12" ht="26.25" customHeight="1">
      <c r="A21" s="2" t="s">
        <v>39</v>
      </c>
      <c r="B21" s="3" t="s">
        <v>58</v>
      </c>
      <c r="C21" s="3">
        <v>40.72</v>
      </c>
      <c r="D21" s="3">
        <v>19.7</v>
      </c>
      <c r="E21" s="3">
        <f t="shared" si="0"/>
        <v>19.7</v>
      </c>
      <c r="F21" s="3">
        <v>6</v>
      </c>
      <c r="G21" s="3">
        <v>84.05</v>
      </c>
      <c r="H21" s="3">
        <v>76.63</v>
      </c>
      <c r="I21" s="3">
        <f t="shared" si="1"/>
        <v>76.63</v>
      </c>
      <c r="J21" s="3">
        <v>6</v>
      </c>
      <c r="K21" s="3">
        <f t="shared" si="2"/>
        <v>12</v>
      </c>
      <c r="L21" s="3">
        <v>6</v>
      </c>
    </row>
    <row r="22" spans="1:12" ht="26.25" customHeight="1">
      <c r="A22" s="2" t="s">
        <v>40</v>
      </c>
      <c r="B22" s="3" t="s">
        <v>59</v>
      </c>
      <c r="C22" s="3">
        <v>35.97</v>
      </c>
      <c r="D22" s="3">
        <v>34.72</v>
      </c>
      <c r="E22" s="3">
        <f t="shared" si="0"/>
        <v>34.72</v>
      </c>
      <c r="F22" s="3">
        <v>18</v>
      </c>
      <c r="G22" s="3">
        <v>106.25</v>
      </c>
      <c r="H22" s="3">
        <v>105.44</v>
      </c>
      <c r="I22" s="3">
        <f t="shared" si="1"/>
        <v>105.44</v>
      </c>
      <c r="J22" s="3">
        <v>16</v>
      </c>
      <c r="K22" s="3">
        <f t="shared" si="2"/>
        <v>34</v>
      </c>
      <c r="L22" s="3">
        <v>18</v>
      </c>
    </row>
    <row r="23" spans="1:12" ht="26.25" customHeight="1">
      <c r="A23" s="2" t="s">
        <v>41</v>
      </c>
      <c r="B23" s="3"/>
      <c r="C23" s="3"/>
      <c r="D23" s="3"/>
      <c r="E23" s="3"/>
      <c r="F23" s="3"/>
      <c r="G23" s="3"/>
      <c r="H23" s="3"/>
      <c r="I23" s="3"/>
      <c r="J23" s="3"/>
      <c r="K23" s="3">
        <f t="shared" si="2"/>
        <v>0</v>
      </c>
      <c r="L23" s="3"/>
    </row>
  </sheetData>
  <sheetProtection/>
  <mergeCells count="7">
    <mergeCell ref="A1:L1"/>
    <mergeCell ref="A2:A3"/>
    <mergeCell ref="B2:B3"/>
    <mergeCell ref="C2:F2"/>
    <mergeCell ref="G2:J2"/>
    <mergeCell ref="K2:K3"/>
    <mergeCell ref="L2:L3"/>
  </mergeCells>
  <printOptions/>
  <pageMargins left="0.14" right="0.49" top="0.19" bottom="0.19" header="0.13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Vejvoda</dc:creator>
  <cp:keywords/>
  <dc:description/>
  <cp:lastModifiedBy>pkolar</cp:lastModifiedBy>
  <cp:lastPrinted>2010-06-29T09:54:31Z</cp:lastPrinted>
  <dcterms:created xsi:type="dcterms:W3CDTF">2010-06-28T09:56:12Z</dcterms:created>
  <dcterms:modified xsi:type="dcterms:W3CDTF">2010-06-29T11:38:31Z</dcterms:modified>
  <cp:category/>
  <cp:version/>
  <cp:contentType/>
  <cp:contentStatus/>
</cp:coreProperties>
</file>